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<sst xmlns="http://schemas.openxmlformats.org/spreadsheetml/2006/main" count="186" uniqueCount="93">
  <si>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</si>
  <si>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</si>
  <si>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</si>
  <si>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</si>
  <si>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</si>
  <si>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</si>
  <si>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</si>
  <si>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</si>
  <si>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</si>
  <si>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</si>
  <si>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</si>
  <si>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</si>
  <si>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</si>
  <si>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</si>
  <si>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</si>
  <si>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</si>
  <si>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</si>
  <si>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</si>
  <si>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</si>
  <si>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</si>
  <si>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</si>
  <si>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</si>
  <si>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</si>
  <si>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</si>
  <si>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</si>
  <si>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</si>
  <si>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</si>
  <si>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</si>
  <si>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</si>
  <si>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</si>
  <si>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</si>
  <si>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</si>
  <si>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</si>
  <si>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</si>
  <si>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</si>
  <si>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</si>
  <si>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</si>
  <si>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</si>
  <si>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</si>
  <si>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</si>
  <si>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</si>
  <si>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</si>
  <si>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</si>
  <si>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</si>
  <si>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</si>
  <si>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</si>
  <si>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</si>
  <si>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</si>
  <si>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</si>
  <si>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</si>
  <si>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</si>
  <si>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</si>
  <si>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</si>
  <si>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</si>
  <si>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</si>
  <si>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</si>
  <si>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</si>
  <si>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</si>
  <si>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</si>
  <si>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</si>
  <si>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</si>
  <si>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</si>
  <si>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</si>
  <si>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</si>
  <si>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</si>
  <si>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</si>
  <si>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</si>
  <si>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</si>
  <si>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</si>
  <si>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</si>
  <si>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</si>
  <si>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</si>
  <si>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</si>
  <si>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</si>
  <si>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</si>
  <si>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</si>
  <si>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</si>
  <si>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</si>
  <si>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</si>
  <si>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</si>
  <si>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</si>
  <si>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</si>
  <si>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</si>
  <si>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</si>
  <si>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</si>
  <si>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</si>
  <si>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</si>
  <si>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</si>
  <si>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</si>
  <si>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07.04.2017</t>
  </si>
  <si>
    <r>
      <t xml:space="preserve">станом на 07.04.2017р.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</si>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</sst>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617773"/>
        <c:axId val="21015638"/>
      </c:lineChart>
      <c:catAx>
        <c:axId val="39617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0"/>
        <c:lblOffset val="100"/>
        <c:tickLblSkip val="1"/>
        <c:noMultiLvlLbl val="0"/>
      </c:catAx>
      <c:valAx>
        <c:axId val="210156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 val="autoZero"/>
        <c:auto val="0"/>
        <c:lblOffset val="100"/>
        <c:tickLblSkip val="1"/>
        <c:noMultiLvlLbl val="0"/>
      </c:catAx>
      <c:valAx>
        <c:axId val="245450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auto val="0"/>
        <c:lblOffset val="100"/>
        <c:tickLblSkip val="1"/>
        <c:noMultiLvlLbl val="0"/>
      </c:catAx>
      <c:valAx>
        <c:axId val="419950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 val="autoZero"/>
        <c:auto val="0"/>
        <c:lblOffset val="100"/>
        <c:tickLblSkip val="1"/>
        <c:noMultiLvlLbl val="0"/>
      </c:catAx>
      <c:valAx>
        <c:axId val="461584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114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772885"/>
        <c:axId val="47847102"/>
      </c:bar3D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7288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970735"/>
        <c:axId val="50410024"/>
      </c:bar3D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325 650,8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-92 338,4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-91 766,3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G1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15.099999999999909</v>
      </c>
      <c r="N4" s="69">
        <v>4693</v>
      </c>
      <c r="O4" s="69">
        <v>4700</v>
      </c>
      <c r="P4" s="3">
        <f aca="true" t="shared" si="1" ref="P4:P22">N4/O4</f>
        <v>0.9985106382978723</v>
      </c>
      <c r="Q4" s="2">
        <f>AVERAGE(N4:N7)</f>
        <v>4555.45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>C5-E5</f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0"/>
        <v>12.5</v>
      </c>
      <c r="N5" s="69">
        <v>3885</v>
      </c>
      <c r="O5" s="69">
        <v>3500</v>
      </c>
      <c r="P5" s="3">
        <f t="shared" si="1"/>
        <v>1.11</v>
      </c>
      <c r="Q5" s="2">
        <v>4555.5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2" ref="W5:W22">R5+S5+U5+T5+V5</f>
        <v>0</v>
      </c>
    </row>
    <row r="6" spans="1:23" ht="12.75">
      <c r="A6" s="10">
        <v>42830</v>
      </c>
      <c r="B6" s="69">
        <v>1837.1</v>
      </c>
      <c r="C6" s="69">
        <v>99.6</v>
      </c>
      <c r="D6" s="113">
        <f>C6-E6</f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0"/>
        <v>9.250000000000227</v>
      </c>
      <c r="N6" s="69">
        <v>3102.35</v>
      </c>
      <c r="O6" s="69">
        <v>4500</v>
      </c>
      <c r="P6" s="3">
        <f t="shared" si="1"/>
        <v>0.6894111111111111</v>
      </c>
      <c r="Q6" s="2">
        <v>4555.5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2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>C7-E7</f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0"/>
        <v>-8.55000000000014</v>
      </c>
      <c r="N7" s="69">
        <v>6541.45</v>
      </c>
      <c r="O7" s="69">
        <v>4800</v>
      </c>
      <c r="P7" s="3">
        <f t="shared" si="1"/>
        <v>1.3628020833333332</v>
      </c>
      <c r="Q7" s="2">
        <v>4555.5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2"/>
        <v>50</v>
      </c>
    </row>
    <row r="8" spans="1:23" ht="12.75">
      <c r="A8" s="10">
        <v>42832</v>
      </c>
      <c r="B8" s="69"/>
      <c r="C8" s="80"/>
      <c r="D8" s="80"/>
      <c r="E8" s="80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7500</v>
      </c>
      <c r="P8" s="3">
        <f t="shared" si="1"/>
        <v>0</v>
      </c>
      <c r="Q8" s="2">
        <v>4555.5</v>
      </c>
      <c r="R8" s="77"/>
      <c r="S8" s="78"/>
      <c r="T8" s="76"/>
      <c r="U8" s="128"/>
      <c r="V8" s="129"/>
      <c r="W8" s="74">
        <f t="shared" si="2"/>
        <v>0</v>
      </c>
    </row>
    <row r="9" spans="1:23" ht="12.75">
      <c r="A9" s="10">
        <v>42835</v>
      </c>
      <c r="B9" s="69"/>
      <c r="C9" s="80"/>
      <c r="D9" s="80"/>
      <c r="E9" s="80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3400</v>
      </c>
      <c r="P9" s="3">
        <f t="shared" si="1"/>
        <v>0</v>
      </c>
      <c r="Q9" s="2">
        <v>4555.5</v>
      </c>
      <c r="R9" s="77"/>
      <c r="S9" s="78"/>
      <c r="T9" s="76"/>
      <c r="U9" s="128"/>
      <c r="V9" s="129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4555.5</v>
      </c>
      <c r="R10" s="77"/>
      <c r="S10" s="78"/>
      <c r="T10" s="76"/>
      <c r="U10" s="128"/>
      <c r="V10" s="129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4555.5</v>
      </c>
      <c r="R11" s="75"/>
      <c r="S11" s="69"/>
      <c r="T11" s="76"/>
      <c r="U11" s="128"/>
      <c r="V11" s="129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4555.5</v>
      </c>
      <c r="R12" s="75"/>
      <c r="S12" s="69"/>
      <c r="T12" s="76"/>
      <c r="U12" s="128"/>
      <c r="V12" s="129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4555.5</v>
      </c>
      <c r="R13" s="75"/>
      <c r="S13" s="69"/>
      <c r="T13" s="76"/>
      <c r="U13" s="128"/>
      <c r="V13" s="129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4555.5</v>
      </c>
      <c r="R14" s="75"/>
      <c r="S14" s="69"/>
      <c r="T14" s="80"/>
      <c r="U14" s="128"/>
      <c r="V14" s="129"/>
      <c r="W14" s="74">
        <f t="shared" si="2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4555.5</v>
      </c>
      <c r="R15" s="75"/>
      <c r="S15" s="69"/>
      <c r="T15" s="80"/>
      <c r="U15" s="128"/>
      <c r="V15" s="129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4555.5</v>
      </c>
      <c r="R16" s="75"/>
      <c r="S16" s="69"/>
      <c r="T16" s="80"/>
      <c r="U16" s="128"/>
      <c r="V16" s="129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4555.5</v>
      </c>
      <c r="R17" s="75"/>
      <c r="S17" s="69"/>
      <c r="T17" s="80"/>
      <c r="U17" s="128"/>
      <c r="V17" s="129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4555.5</v>
      </c>
      <c r="R18" s="75"/>
      <c r="S18" s="69"/>
      <c r="T18" s="76"/>
      <c r="U18" s="128"/>
      <c r="V18" s="129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4555.5</v>
      </c>
      <c r="R19" s="75"/>
      <c r="S19" s="69"/>
      <c r="T19" s="76"/>
      <c r="U19" s="128"/>
      <c r="V19" s="129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4555.5</v>
      </c>
      <c r="R20" s="75"/>
      <c r="S20" s="69"/>
      <c r="T20" s="76"/>
      <c r="U20" s="128"/>
      <c r="V20" s="129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4555.5</v>
      </c>
      <c r="R21" s="81"/>
      <c r="S21" s="80"/>
      <c r="T21" s="76"/>
      <c r="U21" s="128"/>
      <c r="V21" s="129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16264.8</v>
      </c>
      <c r="P22" s="3">
        <f t="shared" si="1"/>
        <v>0</v>
      </c>
      <c r="Q22" s="2">
        <v>4555.5</v>
      </c>
      <c r="R22" s="81"/>
      <c r="S22" s="80"/>
      <c r="T22" s="76"/>
      <c r="U22" s="128"/>
      <c r="V22" s="129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9710.6</v>
      </c>
      <c r="C23" s="92">
        <f t="shared" si="3"/>
        <v>833</v>
      </c>
      <c r="D23" s="115">
        <f t="shared" si="3"/>
        <v>12.830000000000027</v>
      </c>
      <c r="E23" s="115">
        <f t="shared" si="3"/>
        <v>820.1699999999998</v>
      </c>
      <c r="F23" s="92">
        <f t="shared" si="3"/>
        <v>214.89999999999998</v>
      </c>
      <c r="G23" s="92">
        <f t="shared" si="3"/>
        <v>544.6</v>
      </c>
      <c r="H23" s="92">
        <f t="shared" si="3"/>
        <v>2915</v>
      </c>
      <c r="I23" s="92">
        <f t="shared" si="3"/>
        <v>182.2</v>
      </c>
      <c r="J23" s="92">
        <f t="shared" si="3"/>
        <v>125.6</v>
      </c>
      <c r="K23" s="92">
        <f t="shared" si="3"/>
        <v>562.6</v>
      </c>
      <c r="L23" s="92">
        <f t="shared" si="3"/>
        <v>3105</v>
      </c>
      <c r="M23" s="91">
        <f t="shared" si="3"/>
        <v>28.299999999999997</v>
      </c>
      <c r="N23" s="91">
        <f t="shared" si="3"/>
        <v>18221.8</v>
      </c>
      <c r="O23" s="91">
        <f t="shared" si="3"/>
        <v>110624.8</v>
      </c>
      <c r="P23" s="93">
        <f>N23/O23</f>
        <v>0.1647171339518806</v>
      </c>
      <c r="Q23" s="2"/>
      <c r="R23" s="82">
        <f>SUM(R4:R22)</f>
        <v>124.5</v>
      </c>
      <c r="S23" s="82">
        <f>SUM(S4:S22)</f>
        <v>0</v>
      </c>
      <c r="T23" s="82">
        <f>SUM(T4:T22)</f>
        <v>100</v>
      </c>
      <c r="U23" s="117">
        <f>SUM(U4:U22)</f>
        <v>0</v>
      </c>
      <c r="V23" s="118"/>
      <c r="W23" s="82">
        <f>R23+S23+U23+T23+V23</f>
        <v>224.5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42832</v>
      </c>
      <c r="S28" s="124">
        <v>2572.1899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42832</v>
      </c>
      <c r="S38" s="123">
        <v>104120.65949999997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104120.65949999997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1314.24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1610.02</v>
      </c>
      <c r="N29" s="51">
        <f>M29-L29</f>
        <v>-15323.98</v>
      </c>
      <c r="O29" s="156">
        <f>квітень!S28</f>
        <v>2572.1899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171897.99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43862.8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58311.57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5428.83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28466.84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7688.249999999914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325650.8399999999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1314.24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2017-04-07T11:52:20Z</dcterms:modified>
  <cp:category/>
  <cp:version/>
  <cp:contentType/>
  <cp:contentStatus/>
</cp:coreProperties>
</file>